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20.181\Share\NABAVA\JEDNOSTAVNA NABAVA 2020\08. Građevisnki radovi tankvana i prostor za pranje motora\"/>
    </mc:Choice>
  </mc:AlternateContent>
  <xr:revisionPtr revIDLastSave="0" documentId="8_{A08CCB10-C636-4373-9F58-12B8F46622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IJA" sheetId="17" r:id="rId1"/>
    <sheet name="OPĆI UVJETI" sheetId="16" r:id="rId2"/>
    <sheet name="1. PRIPREMNI RADOVI" sheetId="26" r:id="rId3"/>
    <sheet name="2. RADOVI RUŠENJA I DEMONTAŽE" sheetId="1" r:id="rId4"/>
    <sheet name="3. ZEMLJANI RADOVI" sheetId="27" r:id="rId5"/>
    <sheet name="4. BETONSKI I ARMIRANOBETOSNKI " sheetId="7" r:id="rId6"/>
    <sheet name="5.MONTAŽERSKI RADOVI" sheetId="28" r:id="rId7"/>
  </sheets>
  <definedNames>
    <definedName name="_xlnm.Print_Titles" localSheetId="2">'1. PRIPREMNI RADOVI'!$1:$3</definedName>
    <definedName name="_xlnm.Print_Titles" localSheetId="3">'2. RADOVI RUŠENJA I DEMONTAŽE'!$1:$2</definedName>
    <definedName name="_xlnm.Print_Titles" localSheetId="5">'4. BETONSKI I ARMIRANOBETOSNKI '!$1:$3</definedName>
    <definedName name="_xlnm.Print_Titles" localSheetId="6">'5.MONTAŽERSKI RADOVI'!$1:$3</definedName>
    <definedName name="_xlnm.Print_Titles" localSheetId="0">REKAPITULACIJA!$1:$12</definedName>
  </definedNames>
  <calcPr calcId="181029"/>
</workbook>
</file>

<file path=xl/calcChain.xml><?xml version="1.0" encoding="utf-8"?>
<calcChain xmlns="http://schemas.openxmlformats.org/spreadsheetml/2006/main">
  <c r="F6" i="1" l="1"/>
  <c r="F6" i="28"/>
  <c r="F16" i="7"/>
  <c r="F14" i="7"/>
  <c r="D8" i="7"/>
  <c r="D12" i="27"/>
  <c r="D10" i="27"/>
  <c r="F10" i="27" s="1"/>
  <c r="D8" i="27"/>
  <c r="F8" i="27" s="1"/>
  <c r="B7" i="17"/>
  <c r="B5" i="17"/>
  <c r="F4" i="28"/>
  <c r="F6" i="27"/>
  <c r="F4" i="27"/>
  <c r="F8" i="28" l="1"/>
  <c r="C7" i="17" s="1"/>
  <c r="F12" i="27"/>
  <c r="F14" i="27" s="1"/>
  <c r="C5" i="17" s="1"/>
  <c r="F12" i="7" l="1"/>
  <c r="F8" i="7" l="1"/>
  <c r="F6" i="7" l="1"/>
  <c r="F4" i="1" l="1"/>
  <c r="F8" i="1" l="1"/>
  <c r="F10" i="7" l="1"/>
  <c r="F18" i="7" s="1"/>
  <c r="B3" i="17" l="1"/>
  <c r="B4" i="17"/>
  <c r="B6" i="17"/>
  <c r="F4" i="26"/>
  <c r="F6" i="26" l="1"/>
  <c r="C3" i="17" s="1"/>
  <c r="D9" i="17" l="1"/>
  <c r="D11" i="17" s="1"/>
  <c r="C4" i="17"/>
  <c r="C6" i="17" l="1"/>
  <c r="C9" i="17" s="1"/>
  <c r="D13" i="17"/>
  <c r="C11" i="17" l="1"/>
  <c r="C13" i="17" l="1"/>
</calcChain>
</file>

<file path=xl/sharedStrings.xml><?xml version="1.0" encoding="utf-8"?>
<sst xmlns="http://schemas.openxmlformats.org/spreadsheetml/2006/main" count="128" uniqueCount="70">
  <si>
    <t>red.br.</t>
  </si>
  <si>
    <t>opis</t>
  </si>
  <si>
    <t>jed.mj.</t>
  </si>
  <si>
    <t>količina</t>
  </si>
  <si>
    <t>jedin.cijena</t>
  </si>
  <si>
    <t>ukupna cijena</t>
  </si>
  <si>
    <t>PRIPREMNI RADOVI</t>
  </si>
  <si>
    <t>1.</t>
  </si>
  <si>
    <t>Priprema i označavanje gradilišta, ograđivanje prizemne neposredne zone građevine,  organizacija deponije, transportnih puteva, sanitarnog čvora i ostalih cjelina nužnih za nesmetano obavljanje radova. Sav potreban materijal i rad uključeni u cijenu. Obračun u kompletu</t>
  </si>
  <si>
    <t>komplet</t>
  </si>
  <si>
    <t>2.</t>
  </si>
  <si>
    <t>UKUPNO</t>
  </si>
  <si>
    <t>3.</t>
  </si>
  <si>
    <t>4.</t>
  </si>
  <si>
    <t>5.</t>
  </si>
  <si>
    <t>m2</t>
  </si>
  <si>
    <t>6.</t>
  </si>
  <si>
    <t>7.</t>
  </si>
  <si>
    <t>8.</t>
  </si>
  <si>
    <t>9.</t>
  </si>
  <si>
    <t>10.</t>
  </si>
  <si>
    <t>11.</t>
  </si>
  <si>
    <t>12.</t>
  </si>
  <si>
    <t>13.</t>
  </si>
  <si>
    <t>TROŠKOVNIK GRAĐEVINSKIH I OBRTNIČKIH RADOVA</t>
  </si>
  <si>
    <t>REKAPITULACIJA</t>
  </si>
  <si>
    <t>UKUPNO SA PDVom</t>
  </si>
  <si>
    <t>SVEUKUPNO</t>
  </si>
  <si>
    <t>PDV</t>
  </si>
  <si>
    <t xml:space="preserve">BETONSKI I ARMIRANOBETOSNKI </t>
  </si>
  <si>
    <t>OPĆI UVJETI ZA IZVOĐENJE ZGRADE</t>
  </si>
  <si>
    <t>Nacrti, tehnički opis i ovaj troškovnik čine cjelinu projekta. Izvođač je dužan proučiti sve gore navedene dijelove projekta, te u slučaju nejasnoća tražiti objašnjenje od projektanta, odnosno iznijeti svoje primjedbe. Nepoznavanje grafičkog dijela projekta i tehničkog opisa neće se prihvatiti kao razlog za povišenje jediničnih cijena ili greške u izvedbi.</t>
  </si>
  <si>
    <t>Izvođač će se pridržavati svih važećih zakona i propisa i to : Zakona o prostornom uređenju i gradnji, Zakona o zaštiti na radu, Hrvatskih normi, Tehničkih propisa  itd.</t>
  </si>
  <si>
    <t>Izvođač će prilikom uvođenja u posao preuzeti nekretninu i obavijestiti nadležne službe o otvaranju gradilišta i početku radova. Od tog trenutka pa do primopredaje zgrade, izvođač je odgovoran za stvari i osobe koje se nalaze unutar gradilišta. Od ulaska na gradilište izvođač je obavezan voditi građevinski dnevnik u kojem bilježi opis radnih procesa i građevinsku knjigu u kojoj bilježi i dokumentira mjerenja, sve faze izvršenog posla prema stavkama troškovnika i projektu. Izvođač će na gradilištu čuvati Građevnu dozvolu, glavni i izvedbeni projekt i dati ih na uvid ovlaštenim inspekcijskim službama.</t>
  </si>
  <si>
    <t>Izvođač će ugraditi projektom predviđen i prema Hrvatskim normama atestiran materijal.</t>
  </si>
  <si>
    <t>Izvođač će prema projektom određenom planu ispitivanja materijala, kontrolirati ugrađeni konstruktivni materijal.</t>
  </si>
  <si>
    <t>Za instalacijske sustave izvođač će, osim atesta o kvaliteti ugrađenih materijala, dati i ateste za instalacijske sustave.</t>
  </si>
  <si>
    <t>Izvođač je u okviru ugovorene cijene dužan izvršiti koordinaciju radova svih kooperanata tako da omogući kontinuirano odvijanje posla i zaštitu već izvedenih radova.</t>
  </si>
  <si>
    <t>Sva oštećenja nastala tijekom građenja otkloniti će izvođač o svom trošku.</t>
  </si>
  <si>
    <t>Izvođač će, u okviru ugovorene cijene, osigurati gradilište od djelovanja više sile i krađe.</t>
  </si>
  <si>
    <t>Sav rad i materijal vezan uz organizaciju građevinske proizvodnje: ograde, vrata gradilišta, putevi na gradilištu, uredi, blagovaonice, svlačionice, sanitarije gradilišta, spremišta materijala i alata, telefonski, električni, vodovodni i sl. priključci gradilišta kao i cijena korištenja priključaka uključeni su u ugovorenu cijenu.</t>
  </si>
  <si>
    <t>Izvođač će čistiti gradilište barem tri puta tokom građenja, a na kraju će izvesti sva fina čišćenja  zidova, podova, vrata, prozora, stijena, stakala i dr. što se neće posebno opisivati niti naplaćivati.</t>
  </si>
  <si>
    <t>Izvođač će zajedno s nadzornim inženjerom  izraditi vremenski plan (terminski plan,gantogram) aktivnosti na gradilištu i njime odrediti dinamiku financiranja, dobave materijala i opreme i sl.</t>
  </si>
  <si>
    <t>Nakon naplate okončane situacije izvođač će predati zgradu investitoru ili po investitoru određenom korisniku.</t>
  </si>
  <si>
    <t>Napomena :  Čvrstoća betona određena je projektom konstrukcije. Svaka pozicija armirano-betonskih elemenata definirana je u statičkom proračunu, planu armature kao i stavci troškovnika, te ima svoju odgovarajuću klasu betona (C). Skela i oplata moraju imati takvu sigurnost i krutost da bez štetnih deformacija mogu primati opterećenje i utjecaje koji nastaju tijekom izvedbe radova. One moraju biti izvedene tako da se osigura puna sigurnost radnika i sredstava za rad kao i sigurnost prolaznika, prometa, susjednih objekata i okoline.</t>
  </si>
  <si>
    <t>kom</t>
  </si>
  <si>
    <t>RADOVI RUŠENJA I DEMONTAŽE</t>
  </si>
  <si>
    <t>.</t>
  </si>
  <si>
    <t>m3</t>
  </si>
  <si>
    <t>Nabava, doprema i ugradnja (sječenje, ispravljanje, savijanje, postavljanje i vezivanje) betonskog željeza srednje složenosti ( šipke i mreža) prema planu armature. Točne količine potrebne armature izračunat će se nakon izrade izvedbenih planova armature za objekt. U stavku su uračunati svi pomoćni radovi. Obračun po kg željeza (procjena).</t>
  </si>
  <si>
    <t>kg</t>
  </si>
  <si>
    <t>Štemanje i deponiranje AB ploče na terenu na mjestu predviđenom za izgradnju prostora za pranje motora. Debljina ploče min 13 cm . Obračun po m2.</t>
  </si>
  <si>
    <t>ZEMLJANI RADOVI</t>
  </si>
  <si>
    <t xml:space="preserve">Strojno planiranje i zbijanje građevne jame s točnošću +/-2cm i nabijanje to modula stišljivosti Ms = 40MPa. Obračun po m2, sav potreban materijal i rad uključeni u cijenu. </t>
  </si>
  <si>
    <t>UKUPNO:</t>
  </si>
  <si>
    <t>Strojni široki iskop u terenu B kategorije za građevinsku jamu maksimalne dubine od cca 0,6 m. Od volumena je odbijen sloj betonske ploče iz stavke 2.1. U iskop je uračunata i debljina sloja tampona i podložnog betona (20 cm + 15 cm). Volumen iskopanog materijala se odvozi na deponij. Obračun po m³ izvedenog iskopa.</t>
  </si>
  <si>
    <t>Dobava materijala i izrada tampona ispod betonske podloge ispod trakastih temelja i ploča. Kameniti materijal propisane granulacije za sloj debljine 20 cm, a na prilaznim površinama prema uputi geomehaničara. Veličina zrna tamponskog materijala sloja 4-8 mm 20%,  8-16 mm 20% i 16-32 mm 60% mješavine. Nakon ugradnje i detaljnog planiranja sve površine valjanjem ili vibro pločom zbiti do Ms= 40 KN/m². Nakon izrade, izvršiti potrebna mjerenja i kontrole odstupanja visine planuma. Odstupanje visine planuma dozvoljeno je max. +/- 1,5 cm mjereno profilnom letvom od 4 m. Obračun po m³ ugrađenog tampona</t>
  </si>
  <si>
    <t>Nabava, doprema i ugradnja podložnog sloja betona C12/15 za AB ploču na terenu , debljina sloja je do 15 cm. Prije betoniranja potrebno je iznivelirati podlogu koju se betonira. Sav potreban materijal i rad uključeni u cijenu.</t>
  </si>
  <si>
    <t>MONTAŽERSKI RADOVI</t>
  </si>
  <si>
    <t>Nabava i montaža pokrovne rešetke koja je izrađena iz lijevanog željeza za opterećenje C 250 (srednje teški promet) za kanal za  odvodnju po sistemu ACO DRAIN - MULTILINE V200 sa sistemom bezvijčane ukrute DRAINLOCK ili jednakovrijedna.</t>
  </si>
  <si>
    <t>m'</t>
  </si>
  <si>
    <t>Strojni široki iskop u terenu B kategorije za građevinsku jamu separatora ulja maksimalne dubine od cca 2,5 m. Od volumena je odbijen sloj betonske ploče iz stavke 2.1. U iskop je uračunata i debljina sloja tampona i podložnog betona (20 cm + 15 cm). Volumen iskopanog materijala se odvozi na deponij. Obračun po m³ izvedenog iskopa.</t>
  </si>
  <si>
    <t>Nabava, doprema i ugradnja betona C25/30 za AB ploču sa kanalom ploča debljine 25 cm, armiranje pripadajućom armaturom prema statičkom proračunu. Sve površine nakon betoniranja trebaju biti glatke i potpuno čiste.  Oplata, kao i sav drugi potreban materijal i rad uključeni u cijenu.</t>
  </si>
  <si>
    <t>Nabava, doprema i ugradnja betona   za betonsku podlogu u padu debljine  0 - 8 cm (estrih) i armiranje pripadajućom armaturom.  Sve površine nakon betoniranja trebaju biti glatke i potpuno čiste, Sav drugi potreban materijal i rad uključeni u cijenu.</t>
  </si>
  <si>
    <t>Nabava, doprema i ugradnja podložnog sloja betona C12/15 za betonske prefabricirane cestovne rubnjake , debljina sloja je do 15 cm. Prije betoniranja potrebno je iznivelirati podlogu koju se betonira. Sav potreban materijal i rad uključeni u cijenu.</t>
  </si>
  <si>
    <t>Nabava, doprema i ugradnja betonskih prefabriciranih cestovnih rubnjaka dimenzija 100x15x25 cm, opisanih u projektu. Ljepljenje na pripremljenu podlogu. Sav potreban materijal i rad uključeni u cijenu.</t>
  </si>
  <si>
    <t>Montaža SEPARATORA ULJA NS 15 SIP - 5000 L kojeg nabavlja investitor za montažu je potrebno ugraditi i 300 cm odvodne cijevi. Ponuda kompletne instalacije.</t>
  </si>
  <si>
    <t>komp</t>
  </si>
  <si>
    <t>Rezanje demontaža i deponiranje AB ploče na terenu na mjestu predviđenom za ugradnju cestovnog rubnika. Debljina ploče min 13 cm . Obračun po m dužnom.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</si>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</sst>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Verdana"/>
      <family val="2"/>
      <charset val="238"/>
    </font>
    <font>
      <sz val="11"/>
      <color theme="1"/>
      <name val="Arial Narrow"/>
      <family val="2"/>
    </font>
    <font>
      <sz val="10"/>
      <name val="Arial"/>
      <family val="2"/>
      <charset val="238"/>
    </font>
    <font>
      <b/>
      <sz val="9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7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2" fontId="0" fillId="0" borderId="1" xfId="0" applyNumberFormat="1" applyBorder="1"/>
    <xf numFmtId="49" fontId="0" fillId="0" borderId="1" xfId="0" applyNumberFormat="1" applyBorder="1" applyAlignment="1">
      <alignment horizontal="right" vertical="top"/>
    </xf>
    <xf numFmtId="0" fontId="0" fillId="0" borderId="2" xfId="0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right"/>
    </xf>
    <xf numFmtId="2" fontId="1" fillId="0" borderId="1" xfId="0" applyNumberFormat="1" applyFont="1" applyBorder="1"/>
    <xf numFmtId="2" fontId="0" fillId="0" borderId="0" xfId="0" applyNumberFormat="1"/>
    <xf numFmtId="49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vertical="center" wrapText="1"/>
    </xf>
    <xf numFmtId="2" fontId="0" fillId="0" borderId="0" xfId="0" applyNumberFormat="1" applyBorder="1"/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/>
    <xf numFmtId="4" fontId="2" fillId="0" borderId="0" xfId="0" applyNumberFormat="1" applyFont="1" applyAlignment="1">
      <alignment wrapText="1"/>
    </xf>
    <xf numFmtId="4" fontId="2" fillId="0" borderId="0" xfId="0" applyNumberFormat="1" applyFont="1" applyBorder="1" applyAlignment="1">
      <alignment wrapText="1"/>
    </xf>
    <xf numFmtId="0" fontId="0" fillId="0" borderId="2" xfId="0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Alignment="1">
      <alignment vertical="top" wrapText="1"/>
    </xf>
    <xf numFmtId="0" fontId="0" fillId="0" borderId="1" xfId="0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7" xfId="0" applyFont="1" applyBorder="1" applyAlignment="1">
      <alignment horizontal="center" vertical="center"/>
    </xf>
    <xf numFmtId="2" fontId="0" fillId="0" borderId="7" xfId="0" applyNumberFormat="1" applyBorder="1"/>
    <xf numFmtId="49" fontId="0" fillId="0" borderId="0" xfId="0" applyNumberFormat="1" applyBorder="1" applyAlignment="1">
      <alignment horizontal="right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vertical="top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2" fontId="1" fillId="0" borderId="1" xfId="0" applyNumberFormat="1" applyFont="1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2" xfId="0" applyNumberFormat="1" applyBorder="1" applyProtection="1">
      <protection locked="0"/>
    </xf>
    <xf numFmtId="0" fontId="1" fillId="0" borderId="2" xfId="0" applyFont="1" applyBorder="1" applyAlignment="1" applyProtection="1">
      <alignment vertical="top" wrapText="1"/>
      <protection locked="0"/>
    </xf>
    <xf numFmtId="2" fontId="0" fillId="0" borderId="0" xfId="0" applyNumberFormat="1" applyProtection="1">
      <protection locked="0"/>
    </xf>
    <xf numFmtId="4" fontId="2" fillId="0" borderId="5" xfId="0" applyNumberFormat="1" applyFont="1" applyBorder="1" applyAlignment="1" applyProtection="1">
      <alignment wrapText="1"/>
      <protection locked="0"/>
    </xf>
    <xf numFmtId="4" fontId="2" fillId="0" borderId="0" xfId="0" applyNumberFormat="1" applyFont="1" applyBorder="1" applyAlignment="1" applyProtection="1">
      <alignment wrapText="1"/>
      <protection locked="0"/>
    </xf>
    <xf numFmtId="0" fontId="2" fillId="0" borderId="5" xfId="0" applyFont="1" applyBorder="1" applyAlignment="1">
      <alignment vertical="top" wrapText="1"/>
    </xf>
    <xf numFmtId="4" fontId="2" fillId="0" borderId="5" xfId="0" applyNumberFormat="1" applyFont="1" applyBorder="1"/>
    <xf numFmtId="0" fontId="2" fillId="0" borderId="0" xfId="0" applyFont="1" applyBorder="1" applyAlignment="1">
      <alignment vertical="top" wrapText="1"/>
    </xf>
    <xf numFmtId="4" fontId="2" fillId="0" borderId="0" xfId="0" applyNumberFormat="1" applyFont="1"/>
    <xf numFmtId="49" fontId="2" fillId="0" borderId="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Border="1" applyAlignment="1">
      <alignment horizontal="left" vertical="center"/>
    </xf>
    <xf numFmtId="49" fontId="5" fillId="0" borderId="5" xfId="1" applyNumberFormat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4" fontId="5" fillId="0" borderId="5" xfId="1" applyNumberFormat="1" applyFont="1" applyBorder="1" applyAlignment="1">
      <alignment horizontal="center" vertical="top" wrapText="1"/>
    </xf>
    <xf numFmtId="4" fontId="5" fillId="0" borderId="5" xfId="1" applyNumberFormat="1" applyFont="1" applyBorder="1" applyAlignment="1" applyProtection="1">
      <alignment horizontal="center" vertical="top" wrapText="1"/>
      <protection locked="0"/>
    </xf>
    <xf numFmtId="0" fontId="2" fillId="0" borderId="0" xfId="1" applyFont="1"/>
    <xf numFmtId="49" fontId="5" fillId="0" borderId="5" xfId="1" applyNumberFormat="1" applyFont="1" applyFill="1" applyBorder="1" applyAlignment="1">
      <alignment horizontal="center" vertical="top" wrapText="1"/>
    </xf>
    <xf numFmtId="0" fontId="5" fillId="0" borderId="5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right" wrapText="1"/>
    </xf>
    <xf numFmtId="4" fontId="2" fillId="0" borderId="5" xfId="1" applyNumberFormat="1" applyFont="1" applyFill="1" applyBorder="1" applyAlignment="1">
      <alignment horizontal="right" wrapText="1"/>
    </xf>
    <xf numFmtId="4" fontId="2" fillId="0" borderId="5" xfId="1" applyNumberFormat="1" applyFont="1" applyFill="1" applyBorder="1" applyAlignment="1" applyProtection="1">
      <alignment horizontal="right" wrapText="1"/>
      <protection locked="0"/>
    </xf>
    <xf numFmtId="49" fontId="2" fillId="0" borderId="5" xfId="1" applyNumberFormat="1" applyFont="1" applyBorder="1" applyAlignment="1">
      <alignment horizontal="center" vertical="top"/>
    </xf>
    <xf numFmtId="0" fontId="2" fillId="0" borderId="5" xfId="1" applyFont="1" applyBorder="1" applyAlignment="1">
      <alignment wrapText="1"/>
    </xf>
    <xf numFmtId="0" fontId="2" fillId="0" borderId="5" xfId="1" applyFont="1" applyBorder="1"/>
    <xf numFmtId="4" fontId="2" fillId="0" borderId="5" xfId="1" applyNumberFormat="1" applyFont="1" applyBorder="1"/>
    <xf numFmtId="0" fontId="2" fillId="0" borderId="5" xfId="1" applyFont="1" applyBorder="1" applyProtection="1">
      <protection locked="0"/>
    </xf>
    <xf numFmtId="4" fontId="2" fillId="0" borderId="5" xfId="1" applyNumberFormat="1" applyFont="1" applyBorder="1" applyAlignment="1">
      <alignment wrapText="1"/>
    </xf>
    <xf numFmtId="0" fontId="2" fillId="0" borderId="5" xfId="2" applyFont="1" applyBorder="1" applyAlignment="1">
      <alignment wrapText="1"/>
    </xf>
    <xf numFmtId="49" fontId="2" fillId="0" borderId="0" xfId="1" applyNumberFormat="1" applyFont="1"/>
    <xf numFmtId="0" fontId="2" fillId="0" borderId="0" xfId="1" applyFont="1" applyProtection="1">
      <protection locked="0"/>
    </xf>
    <xf numFmtId="0" fontId="2" fillId="0" borderId="8" xfId="1" applyFont="1" applyBorder="1" applyAlignment="1">
      <alignment wrapText="1"/>
    </xf>
    <xf numFmtId="0" fontId="2" fillId="0" borderId="9" xfId="1" applyFont="1" applyBorder="1" applyAlignment="1">
      <alignment wrapText="1"/>
    </xf>
    <xf numFmtId="0" fontId="2" fillId="0" borderId="6" xfId="1" applyFont="1" applyBorder="1" applyAlignment="1" applyProtection="1">
      <alignment wrapText="1"/>
      <protection locked="0"/>
    </xf>
    <xf numFmtId="2" fontId="1" fillId="0" borderId="7" xfId="0" applyNumberFormat="1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3">
    <cellStyle name="Normal 2" xfId="1" xr:uid="{00000000-0005-0000-0000-000001000000}"/>
    <cellStyle name="Normal 4" xfId="2" xr:uid="{00000000-0005-0000-0000-000002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16"/>
  <sheetViews>
    <sheetView tabSelected="1" zoomScale="130" zoomScaleNormal="130" zoomScaleSheetLayoutView="130" workbookViewId="0">
      <selection activeCell="B7" sqref="B7"/>
    </sheetView>
  </sheetViews>
  <sheetFormatPr defaultRowHeight="15" x14ac:dyDescent="0.25"/>
  <cols>
    <col min="1" max="1" width="9.140625" style="10"/>
    <col min="2" max="2" width="33.7109375" style="9" customWidth="1"/>
    <col min="3" max="3" width="13.5703125" customWidth="1"/>
    <col min="4" max="4" width="10.7109375" hidden="1" customWidth="1"/>
    <col min="5" max="5" width="10.7109375" style="12" customWidth="1"/>
    <col min="6" max="6" width="12.7109375" style="12" customWidth="1"/>
  </cols>
  <sheetData>
    <row r="1" spans="1:6" x14ac:dyDescent="0.25">
      <c r="A1" s="83" t="s">
        <v>24</v>
      </c>
      <c r="B1" s="84"/>
      <c r="C1" s="85"/>
      <c r="D1" s="39"/>
      <c r="E1" s="15"/>
      <c r="F1" s="15"/>
    </row>
    <row r="2" spans="1:6" x14ac:dyDescent="0.25">
      <c r="A2" s="86" t="s">
        <v>25</v>
      </c>
      <c r="B2" s="86"/>
      <c r="C2" s="86"/>
      <c r="D2" s="39"/>
      <c r="E2" s="15"/>
      <c r="F2" s="15"/>
    </row>
    <row r="3" spans="1:6" x14ac:dyDescent="0.25">
      <c r="A3" s="32" t="s">
        <v>7</v>
      </c>
      <c r="B3" s="33" t="str">
        <f xml:space="preserve"> '1. PRIPREMNI RADOVI'!B2</f>
        <v>PRIPREMNI RADOVI</v>
      </c>
      <c r="C3" s="11">
        <f xml:space="preserve"> '1. PRIPREMNI RADOVI'!F6</f>
        <v>0</v>
      </c>
      <c r="D3" s="39"/>
      <c r="E3" s="15"/>
      <c r="F3" s="15"/>
    </row>
    <row r="4" spans="1:6" x14ac:dyDescent="0.25">
      <c r="A4" s="32" t="s">
        <v>10</v>
      </c>
      <c r="B4" s="33" t="str">
        <f>'2. RADOVI RUŠENJA I DEMONTAŽE'!B2</f>
        <v>RADOVI RUŠENJA I DEMONTAŽE</v>
      </c>
      <c r="C4" s="11">
        <f>'2. RADOVI RUŠENJA I DEMONTAŽE'!F8</f>
        <v>0</v>
      </c>
      <c r="D4" s="11"/>
      <c r="E4" s="15"/>
      <c r="F4" s="15"/>
    </row>
    <row r="5" spans="1:6" x14ac:dyDescent="0.25">
      <c r="A5" s="32" t="s">
        <v>12</v>
      </c>
      <c r="B5" s="33" t="str">
        <f>'3. ZEMLJANI RADOVI'!B2</f>
        <v>ZEMLJANI RADOVI</v>
      </c>
      <c r="C5" s="11">
        <f>'3. ZEMLJANI RADOVI'!F14</f>
        <v>0</v>
      </c>
      <c r="D5" s="11"/>
      <c r="E5" s="15"/>
      <c r="F5" s="15"/>
    </row>
    <row r="6" spans="1:6" x14ac:dyDescent="0.25">
      <c r="A6" s="32" t="s">
        <v>13</v>
      </c>
      <c r="B6" s="33" t="str">
        <f>'4. BETONSKI I ARMIRANOBETOSNKI '!B2</f>
        <v xml:space="preserve">BETONSKI I ARMIRANOBETOSNKI </v>
      </c>
      <c r="C6" s="11">
        <f>'4. BETONSKI I ARMIRANOBETOSNKI '!F18</f>
        <v>0</v>
      </c>
      <c r="D6" s="11"/>
      <c r="E6" s="15"/>
      <c r="F6" s="15"/>
    </row>
    <row r="7" spans="1:6" x14ac:dyDescent="0.25">
      <c r="A7" s="32" t="s">
        <v>14</v>
      </c>
      <c r="B7" s="33" t="str">
        <f>'5.MONTAŽERSKI RADOVI'!B2</f>
        <v>MONTAŽERSKI RADOVI</v>
      </c>
      <c r="C7" s="11">
        <f>'5.MONTAŽERSKI RADOVI'!F8</f>
        <v>0</v>
      </c>
      <c r="D7" s="82"/>
      <c r="E7" s="15"/>
      <c r="F7" s="15"/>
    </row>
    <row r="8" spans="1:6" x14ac:dyDescent="0.25">
      <c r="A8" s="31"/>
      <c r="B8" s="59"/>
      <c r="C8" s="11"/>
      <c r="D8" s="36"/>
    </row>
    <row r="9" spans="1:6" x14ac:dyDescent="0.25">
      <c r="A9" s="31"/>
      <c r="B9" s="34" t="s">
        <v>27</v>
      </c>
      <c r="C9" s="35">
        <f>SUM(C1:C8)</f>
        <v>0</v>
      </c>
      <c r="D9" s="11">
        <f>SUM(D1:D6)</f>
        <v>0</v>
      </c>
    </row>
    <row r="10" spans="1:6" x14ac:dyDescent="0.25">
      <c r="A10" s="31"/>
      <c r="B10" s="40"/>
      <c r="C10" s="40"/>
      <c r="D10" s="37"/>
    </row>
    <row r="11" spans="1:6" s="12" customFormat="1" x14ac:dyDescent="0.25">
      <c r="A11" s="31"/>
      <c r="B11" s="34" t="s">
        <v>28</v>
      </c>
      <c r="C11" s="35">
        <f>C9*0.25</f>
        <v>0</v>
      </c>
      <c r="D11" s="11">
        <f>D9*0.25</f>
        <v>0</v>
      </c>
    </row>
    <row r="12" spans="1:6" s="12" customFormat="1" x14ac:dyDescent="0.25">
      <c r="A12" s="38"/>
      <c r="B12" s="14"/>
      <c r="C12" s="1"/>
      <c r="D12" s="37"/>
    </row>
    <row r="13" spans="1:6" s="12" customFormat="1" x14ac:dyDescent="0.25">
      <c r="A13" s="38"/>
      <c r="B13" s="34" t="s">
        <v>26</v>
      </c>
      <c r="C13" s="35">
        <f>C9*1.25</f>
        <v>0</v>
      </c>
      <c r="D13" s="11">
        <f>SUM(D$9:D12)</f>
        <v>0</v>
      </c>
    </row>
    <row r="14" spans="1:6" s="12" customFormat="1" x14ac:dyDescent="0.25">
      <c r="A14" s="25"/>
      <c r="B14" s="27"/>
      <c r="C14" s="28"/>
      <c r="D14" s="26"/>
    </row>
    <row r="15" spans="1:6" s="12" customFormat="1" x14ac:dyDescent="0.25">
      <c r="A15" s="20"/>
      <c r="B15" s="29"/>
      <c r="C15" s="18"/>
      <c r="D15" s="22"/>
    </row>
    <row r="16" spans="1:6" s="12" customFormat="1" x14ac:dyDescent="0.25">
      <c r="A16" s="10"/>
      <c r="B16" s="9"/>
      <c r="D16"/>
    </row>
  </sheetData>
  <mergeCells count="2">
    <mergeCell ref="A1:C1"/>
    <mergeCell ref="A2:C2"/>
  </mergeCells>
  <pageMargins left="0.7" right="0.7" top="0.75" bottom="0.75" header="0.3" footer="0.3"/>
  <pageSetup paperSize="9" fitToHeight="0" orientation="portrait" horizontalDpi="4294967293" r:id="rId1"/>
  <headerFooter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F16"/>
  <sheetViews>
    <sheetView zoomScale="130" zoomScaleNormal="130" zoomScaleSheetLayoutView="130" workbookViewId="0">
      <selection activeCell="B9" sqref="B9"/>
    </sheetView>
  </sheetViews>
  <sheetFormatPr defaultRowHeight="15" x14ac:dyDescent="0.25"/>
  <cols>
    <col min="1" max="1" width="9.140625" style="10"/>
    <col min="2" max="2" width="55.28515625" style="9" customWidth="1"/>
    <col min="3" max="3" width="10.7109375" customWidth="1"/>
    <col min="4" max="4" width="10.7109375" hidden="1" customWidth="1"/>
    <col min="5" max="5" width="10.7109375" style="12" customWidth="1"/>
    <col min="6" max="6" width="12.7109375" style="12" customWidth="1"/>
  </cols>
  <sheetData>
    <row r="2" spans="1:3" x14ac:dyDescent="0.25">
      <c r="B2" s="8" t="s">
        <v>30</v>
      </c>
    </row>
    <row r="4" spans="1:3" ht="99" x14ac:dyDescent="0.25">
      <c r="A4" s="6" t="s">
        <v>7</v>
      </c>
      <c r="B4" s="42" t="s">
        <v>31</v>
      </c>
    </row>
    <row r="5" spans="1:3" ht="49.5" x14ac:dyDescent="0.3">
      <c r="A5" s="6" t="s">
        <v>10</v>
      </c>
      <c r="B5" s="42" t="s">
        <v>32</v>
      </c>
      <c r="C5" s="41"/>
    </row>
    <row r="6" spans="1:3" ht="165" x14ac:dyDescent="0.3">
      <c r="A6" s="6" t="s">
        <v>12</v>
      </c>
      <c r="B6" s="42" t="s">
        <v>33</v>
      </c>
      <c r="C6" s="41"/>
    </row>
    <row r="7" spans="1:3" ht="33" x14ac:dyDescent="0.25">
      <c r="A7" s="6" t="s">
        <v>13</v>
      </c>
      <c r="B7" s="42" t="s">
        <v>34</v>
      </c>
    </row>
    <row r="8" spans="1:3" ht="33" x14ac:dyDescent="0.25">
      <c r="A8" s="6" t="s">
        <v>14</v>
      </c>
      <c r="B8" s="42" t="s">
        <v>35</v>
      </c>
    </row>
    <row r="9" spans="1:3" ht="33" x14ac:dyDescent="0.25">
      <c r="A9" s="6" t="s">
        <v>16</v>
      </c>
      <c r="B9" s="42" t="s">
        <v>36</v>
      </c>
    </row>
    <row r="10" spans="1:3" ht="49.5" x14ac:dyDescent="0.25">
      <c r="A10" s="6" t="s">
        <v>17</v>
      </c>
      <c r="B10" s="42" t="s">
        <v>37</v>
      </c>
    </row>
    <row r="11" spans="1:3" ht="33" x14ac:dyDescent="0.25">
      <c r="A11" s="6" t="s">
        <v>18</v>
      </c>
      <c r="B11" s="42" t="s">
        <v>38</v>
      </c>
    </row>
    <row r="12" spans="1:3" ht="33" x14ac:dyDescent="0.25">
      <c r="A12" s="6" t="s">
        <v>19</v>
      </c>
      <c r="B12" s="42" t="s">
        <v>39</v>
      </c>
    </row>
    <row r="13" spans="1:3" ht="82.5" x14ac:dyDescent="0.25">
      <c r="A13" s="6" t="s">
        <v>20</v>
      </c>
      <c r="B13" s="42" t="s">
        <v>40</v>
      </c>
    </row>
    <row r="14" spans="1:3" ht="49.5" x14ac:dyDescent="0.25">
      <c r="A14" s="6" t="s">
        <v>21</v>
      </c>
      <c r="B14" s="42" t="s">
        <v>41</v>
      </c>
    </row>
    <row r="15" spans="1:3" ht="49.5" x14ac:dyDescent="0.25">
      <c r="A15" s="6" t="s">
        <v>22</v>
      </c>
      <c r="B15" s="42" t="s">
        <v>42</v>
      </c>
    </row>
    <row r="16" spans="1:3" ht="33" x14ac:dyDescent="0.25">
      <c r="A16" s="6" t="s">
        <v>23</v>
      </c>
      <c r="B16" s="42" t="s">
        <v>43</v>
      </c>
    </row>
  </sheetData>
  <sheetProtection password="DC73" sheet="1" objects="1" scenarios="1"/>
  <pageMargins left="0.7" right="0.7" top="0.75" bottom="0.75" header="0.3" footer="0.3"/>
  <pageSetup paperSize="9" fitToHeight="0" orientation="portrait" horizontalDpi="4294967293" r:id="rId1"/>
  <headerFooter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6"/>
  <sheetViews>
    <sheetView zoomScaleNormal="100" zoomScaleSheetLayoutView="160" workbookViewId="0">
      <selection activeCell="F6" sqref="F6"/>
    </sheetView>
  </sheetViews>
  <sheetFormatPr defaultRowHeight="15" x14ac:dyDescent="0.25"/>
  <cols>
    <col min="1" max="1" width="8.85546875" style="10"/>
    <col min="2" max="2" width="36" style="9" customWidth="1"/>
    <col min="3" max="4" width="10.7109375" customWidth="1"/>
    <col min="5" max="5" width="10.7109375" style="49" customWidth="1"/>
    <col min="6" max="6" width="12.7109375" style="12" customWidth="1"/>
  </cols>
  <sheetData>
    <row r="1" spans="1:6" x14ac:dyDescent="0.25">
      <c r="A1" s="4" t="s">
        <v>0</v>
      </c>
      <c r="B1" s="8" t="s">
        <v>1</v>
      </c>
      <c r="C1" s="3" t="s">
        <v>2</v>
      </c>
      <c r="D1" s="3" t="s">
        <v>3</v>
      </c>
      <c r="E1" s="45" t="s">
        <v>4</v>
      </c>
      <c r="F1" s="11" t="s">
        <v>5</v>
      </c>
    </row>
    <row r="2" spans="1:6" x14ac:dyDescent="0.25">
      <c r="A2" s="4">
        <v>1</v>
      </c>
      <c r="B2" s="8" t="s">
        <v>6</v>
      </c>
      <c r="C2" s="2"/>
      <c r="D2" s="2"/>
      <c r="E2" s="46"/>
      <c r="F2" s="5"/>
    </row>
    <row r="4" spans="1:6" ht="135" x14ac:dyDescent="0.25">
      <c r="A4" s="6" t="s">
        <v>7</v>
      </c>
      <c r="B4" s="7" t="s">
        <v>8</v>
      </c>
      <c r="C4" s="2" t="s">
        <v>9</v>
      </c>
      <c r="D4" s="2">
        <v>1</v>
      </c>
      <c r="E4" s="47"/>
      <c r="F4" s="5">
        <f>E4*D4</f>
        <v>0</v>
      </c>
    </row>
    <row r="5" spans="1:6" x14ac:dyDescent="0.25">
      <c r="B5" s="7"/>
      <c r="C5" s="2"/>
      <c r="D5" s="2"/>
      <c r="E5" s="47"/>
      <c r="F5" s="5"/>
    </row>
    <row r="6" spans="1:6" x14ac:dyDescent="0.25">
      <c r="B6" s="43" t="s">
        <v>11</v>
      </c>
      <c r="C6" s="44"/>
      <c r="D6" s="44"/>
      <c r="E6" s="48"/>
      <c r="F6" s="11">
        <f>SUM(F$1:F5)</f>
        <v>0</v>
      </c>
    </row>
  </sheetData>
  <pageMargins left="0.7" right="0.7" top="0.75" bottom="0.75" header="0.3" footer="0.3"/>
  <pageSetup paperSize="9" scale="97" fitToHeight="0" orientation="portrait" horizontalDpi="4294967293" r:id="rId1"/>
  <headerFooter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2"/>
  <sheetViews>
    <sheetView zoomScaleNormal="100" zoomScaleSheetLayoutView="160" workbookViewId="0">
      <selection activeCell="E21" sqref="E21"/>
    </sheetView>
  </sheetViews>
  <sheetFormatPr defaultRowHeight="15" x14ac:dyDescent="0.25"/>
  <cols>
    <col min="1" max="1" width="9.28515625" style="10" bestFit="1" customWidth="1"/>
    <col min="2" max="2" width="37.85546875" style="58" customWidth="1"/>
    <col min="3" max="4" width="10.7109375" customWidth="1"/>
    <col min="5" max="5" width="10.7109375" style="49" customWidth="1"/>
    <col min="6" max="6" width="12.7109375" style="12" customWidth="1"/>
  </cols>
  <sheetData>
    <row r="1" spans="1:6" x14ac:dyDescent="0.25">
      <c r="A1" s="4" t="s">
        <v>0</v>
      </c>
      <c r="B1" s="57" t="s">
        <v>1</v>
      </c>
      <c r="C1" s="3" t="s">
        <v>2</v>
      </c>
      <c r="D1" s="3" t="s">
        <v>3</v>
      </c>
      <c r="E1" s="45" t="s">
        <v>4</v>
      </c>
      <c r="F1" s="11" t="s">
        <v>5</v>
      </c>
    </row>
    <row r="2" spans="1:6" x14ac:dyDescent="0.25">
      <c r="A2" s="4">
        <v>2</v>
      </c>
      <c r="B2" s="57" t="s">
        <v>46</v>
      </c>
      <c r="C2" s="2"/>
      <c r="D2" s="2"/>
      <c r="E2" s="46"/>
      <c r="F2" s="5"/>
    </row>
    <row r="4" spans="1:6" s="18" customFormat="1" ht="63.75" customHeight="1" x14ac:dyDescent="0.15">
      <c r="A4" s="56" t="s">
        <v>7</v>
      </c>
      <c r="B4" s="52" t="s">
        <v>51</v>
      </c>
      <c r="C4" s="16" t="s">
        <v>15</v>
      </c>
      <c r="D4" s="53">
        <v>48</v>
      </c>
      <c r="E4" s="16"/>
      <c r="F4" s="17">
        <f>D4*E4</f>
        <v>0</v>
      </c>
    </row>
    <row r="6" spans="1:6" s="18" customFormat="1" ht="63.75" customHeight="1" x14ac:dyDescent="0.15">
      <c r="A6" s="56" t="s">
        <v>10</v>
      </c>
      <c r="B6" s="52" t="s">
        <v>68</v>
      </c>
      <c r="C6" s="16" t="s">
        <v>69</v>
      </c>
      <c r="D6" s="53">
        <v>11</v>
      </c>
      <c r="E6" s="16"/>
      <c r="F6" s="17">
        <f>D6*E6</f>
        <v>0</v>
      </c>
    </row>
    <row r="7" spans="1:6" s="18" customFormat="1" ht="11.25" x14ac:dyDescent="0.15">
      <c r="A7" s="20"/>
      <c r="B7" s="54"/>
      <c r="C7" s="21"/>
      <c r="D7" s="55"/>
    </row>
    <row r="8" spans="1:6" x14ac:dyDescent="0.25">
      <c r="B8" s="43" t="s">
        <v>11</v>
      </c>
      <c r="C8" s="44"/>
      <c r="D8" s="44"/>
      <c r="E8" s="48"/>
      <c r="F8" s="11">
        <f>SUM(F$1:F7)</f>
        <v>0</v>
      </c>
    </row>
    <row r="12" spans="1:6" x14ac:dyDescent="0.25">
      <c r="D12" t="s">
        <v>47</v>
      </c>
    </row>
  </sheetData>
  <protectedRanges>
    <protectedRange sqref="E1:E1048576" name="Range1"/>
  </protectedRanges>
  <pageMargins left="0.7" right="0.7" top="0.75" bottom="0.75" header="0.3" footer="0.3"/>
  <pageSetup paperSize="9" scale="95" fitToHeight="0" orientation="portrait" horizontalDpi="4294967293" r:id="rId1"/>
  <headerFooter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topLeftCell="A5" workbookViewId="0">
      <selection activeCell="F14" sqref="F14"/>
    </sheetView>
  </sheetViews>
  <sheetFormatPr defaultColWidth="11.5703125" defaultRowHeight="11.25" x14ac:dyDescent="0.15"/>
  <cols>
    <col min="1" max="1" width="11.5703125" style="77"/>
    <col min="2" max="2" width="33.140625" style="64" customWidth="1"/>
    <col min="3" max="4" width="11.5703125" style="64"/>
    <col min="5" max="5" width="11.5703125" style="78"/>
    <col min="6" max="16384" width="11.5703125" style="64"/>
  </cols>
  <sheetData>
    <row r="1" spans="1:6" ht="22.5" x14ac:dyDescent="0.15">
      <c r="A1" s="60" t="s">
        <v>0</v>
      </c>
      <c r="B1" s="61" t="s">
        <v>1</v>
      </c>
      <c r="C1" s="61" t="s">
        <v>2</v>
      </c>
      <c r="D1" s="62" t="s">
        <v>3</v>
      </c>
      <c r="E1" s="63" t="s">
        <v>4</v>
      </c>
      <c r="F1" s="62" t="s">
        <v>5</v>
      </c>
    </row>
    <row r="2" spans="1:6" x14ac:dyDescent="0.15">
      <c r="A2" s="65" t="s">
        <v>10</v>
      </c>
      <c r="B2" s="66" t="s">
        <v>52</v>
      </c>
      <c r="C2" s="67"/>
      <c r="D2" s="68"/>
      <c r="E2" s="69"/>
      <c r="F2" s="68"/>
    </row>
    <row r="4" spans="1:6" ht="124.5" customHeight="1" x14ac:dyDescent="0.15">
      <c r="A4" s="70" t="s">
        <v>7</v>
      </c>
      <c r="B4" s="71" t="s">
        <v>55</v>
      </c>
      <c r="C4" s="72" t="s">
        <v>48</v>
      </c>
      <c r="D4" s="73">
        <v>25</v>
      </c>
      <c r="E4" s="74"/>
      <c r="F4" s="75">
        <f>D4*E4</f>
        <v>0</v>
      </c>
    </row>
    <row r="6" spans="1:6" ht="72.75" customHeight="1" x14ac:dyDescent="0.15">
      <c r="A6" s="70" t="s">
        <v>10</v>
      </c>
      <c r="B6" s="71" t="s">
        <v>53</v>
      </c>
      <c r="C6" s="72" t="s">
        <v>15</v>
      </c>
      <c r="D6" s="73">
        <v>43</v>
      </c>
      <c r="E6" s="74"/>
      <c r="F6" s="75">
        <f>D6*E6</f>
        <v>0</v>
      </c>
    </row>
    <row r="8" spans="1:6" ht="135.75" customHeight="1" x14ac:dyDescent="0.15">
      <c r="A8" s="70" t="s">
        <v>12</v>
      </c>
      <c r="B8" s="71" t="s">
        <v>61</v>
      </c>
      <c r="C8" s="72" t="s">
        <v>48</v>
      </c>
      <c r="D8" s="73">
        <f>2.5*2*2.5</f>
        <v>12.5</v>
      </c>
      <c r="E8" s="74"/>
      <c r="F8" s="75">
        <f>D8*E8</f>
        <v>0</v>
      </c>
    </row>
    <row r="10" spans="1:6" ht="72.75" customHeight="1" x14ac:dyDescent="0.15">
      <c r="A10" s="70" t="s">
        <v>13</v>
      </c>
      <c r="B10" s="71" t="s">
        <v>53</v>
      </c>
      <c r="C10" s="72" t="s">
        <v>15</v>
      </c>
      <c r="D10" s="73">
        <f>2.5*2</f>
        <v>5</v>
      </c>
      <c r="E10" s="74"/>
      <c r="F10" s="75">
        <f>D10*E10</f>
        <v>0</v>
      </c>
    </row>
    <row r="12" spans="1:6" ht="225" x14ac:dyDescent="0.15">
      <c r="A12" s="70" t="s">
        <v>14</v>
      </c>
      <c r="B12" s="76" t="s">
        <v>56</v>
      </c>
      <c r="C12" s="72" t="s">
        <v>48</v>
      </c>
      <c r="D12" s="73">
        <f>50*0.2</f>
        <v>10</v>
      </c>
      <c r="E12" s="74"/>
      <c r="F12" s="75">
        <f>D12*E12</f>
        <v>0</v>
      </c>
    </row>
    <row r="14" spans="1:6" x14ac:dyDescent="0.15">
      <c r="B14" s="79" t="s">
        <v>54</v>
      </c>
      <c r="C14" s="80"/>
      <c r="D14" s="80"/>
      <c r="E14" s="81"/>
      <c r="F14" s="75">
        <f>SUM(F4:F13)</f>
        <v>0</v>
      </c>
    </row>
  </sheetData>
  <pageMargins left="0.57986111111111116" right="0.39583333333333331" top="1.0368055555555555" bottom="1.0249999999999999" header="0.7993055555555556" footer="0.78749999999999998"/>
  <pageSetup paperSize="9" scale="95" orientation="portrait" horizontalDpi="300" verticalDpi="300" r:id="rId1"/>
  <headerFooter alignWithMargins="0">
    <oddHeader>&amp;C&amp;A</oddHeader>
    <oddFooter>&amp;CStranica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8"/>
  <sheetViews>
    <sheetView topLeftCell="A9" zoomScaleNormal="100" zoomScaleSheetLayoutView="130" workbookViewId="0">
      <selection activeCell="F18" sqref="F18"/>
    </sheetView>
  </sheetViews>
  <sheetFormatPr defaultRowHeight="15" x14ac:dyDescent="0.25"/>
  <cols>
    <col min="1" max="1" width="9.140625" style="10"/>
    <col min="2" max="2" width="38.7109375" style="9" customWidth="1"/>
    <col min="3" max="4" width="10.7109375" customWidth="1"/>
    <col min="5" max="5" width="10.7109375" style="49" customWidth="1"/>
    <col min="6" max="6" width="12.7109375" style="12" customWidth="1"/>
    <col min="11" max="11" width="13.85546875" customWidth="1"/>
  </cols>
  <sheetData>
    <row r="1" spans="1:6" x14ac:dyDescent="0.25">
      <c r="A1" s="4" t="s">
        <v>0</v>
      </c>
      <c r="B1" s="8" t="s">
        <v>1</v>
      </c>
      <c r="C1" s="3" t="s">
        <v>2</v>
      </c>
      <c r="D1" s="3" t="s">
        <v>3</v>
      </c>
      <c r="E1" s="45" t="s">
        <v>4</v>
      </c>
      <c r="F1" s="11" t="s">
        <v>5</v>
      </c>
    </row>
    <row r="2" spans="1:6" x14ac:dyDescent="0.25">
      <c r="A2" s="4">
        <v>4</v>
      </c>
      <c r="B2" s="8" t="s">
        <v>29</v>
      </c>
      <c r="C2" s="2"/>
      <c r="D2" s="2"/>
      <c r="E2" s="46"/>
      <c r="F2" s="5"/>
    </row>
    <row r="4" spans="1:6" ht="260.25" customHeight="1" x14ac:dyDescent="0.25">
      <c r="B4" s="30" t="s">
        <v>44</v>
      </c>
    </row>
    <row r="6" spans="1:6" ht="90" x14ac:dyDescent="0.25">
      <c r="A6" s="6" t="s">
        <v>7</v>
      </c>
      <c r="B6" s="24" t="s">
        <v>57</v>
      </c>
      <c r="C6" s="16" t="s">
        <v>48</v>
      </c>
      <c r="D6" s="2">
        <v>7</v>
      </c>
      <c r="E6" s="50"/>
      <c r="F6" s="17">
        <f>D6*E6</f>
        <v>0</v>
      </c>
    </row>
    <row r="7" spans="1:6" x14ac:dyDescent="0.25">
      <c r="A7" s="13"/>
      <c r="B7" s="14"/>
      <c r="C7" s="1"/>
      <c r="D7" s="1"/>
      <c r="E7" s="15"/>
      <c r="F7" s="15"/>
    </row>
    <row r="8" spans="1:6" ht="120" x14ac:dyDescent="0.25">
      <c r="A8" s="6" t="s">
        <v>10</v>
      </c>
      <c r="B8" s="24" t="s">
        <v>62</v>
      </c>
      <c r="C8" s="16" t="s">
        <v>48</v>
      </c>
      <c r="D8" s="2">
        <f>45*0.25</f>
        <v>11.25</v>
      </c>
      <c r="E8" s="17"/>
      <c r="F8" s="17">
        <f>D8*E8</f>
        <v>0</v>
      </c>
    </row>
    <row r="10" spans="1:6" ht="105" x14ac:dyDescent="0.25">
      <c r="A10" s="6" t="s">
        <v>12</v>
      </c>
      <c r="B10" s="7" t="s">
        <v>63</v>
      </c>
      <c r="C10" s="16" t="s">
        <v>15</v>
      </c>
      <c r="D10" s="2">
        <v>13</v>
      </c>
      <c r="E10" s="50"/>
      <c r="F10" s="17">
        <f>D10*E10</f>
        <v>0</v>
      </c>
    </row>
    <row r="11" spans="1:6" x14ac:dyDescent="0.25">
      <c r="A11" s="13"/>
      <c r="B11" s="14"/>
      <c r="C11" s="19"/>
      <c r="D11" s="1"/>
      <c r="E11" s="51"/>
      <c r="F11" s="23"/>
    </row>
    <row r="12" spans="1:6" ht="135" x14ac:dyDescent="0.25">
      <c r="A12" s="6" t="s">
        <v>13</v>
      </c>
      <c r="B12" s="7" t="s">
        <v>49</v>
      </c>
      <c r="C12" s="16" t="s">
        <v>50</v>
      </c>
      <c r="D12" s="2">
        <v>1100</v>
      </c>
      <c r="E12" s="50"/>
      <c r="F12" s="17">
        <f>D12*E12</f>
        <v>0</v>
      </c>
    </row>
    <row r="14" spans="1:6" ht="105" x14ac:dyDescent="0.25">
      <c r="A14" s="6" t="s">
        <v>14</v>
      </c>
      <c r="B14" s="24" t="s">
        <v>64</v>
      </c>
      <c r="C14" s="16" t="s">
        <v>48</v>
      </c>
      <c r="D14" s="2">
        <v>0.5</v>
      </c>
      <c r="E14" s="50"/>
      <c r="F14" s="17">
        <f>D14*E14</f>
        <v>0</v>
      </c>
    </row>
    <row r="16" spans="1:6" ht="90" x14ac:dyDescent="0.25">
      <c r="A16" s="6" t="s">
        <v>16</v>
      </c>
      <c r="B16" s="24" t="s">
        <v>65</v>
      </c>
      <c r="C16" s="16" t="s">
        <v>45</v>
      </c>
      <c r="D16" s="2">
        <v>30</v>
      </c>
      <c r="E16" s="50"/>
      <c r="F16" s="17">
        <f>D16*E16</f>
        <v>0</v>
      </c>
    </row>
    <row r="17" spans="1:6" x14ac:dyDescent="0.25">
      <c r="A17" s="13"/>
      <c r="B17" s="14"/>
      <c r="C17" s="19"/>
      <c r="D17" s="1"/>
      <c r="E17" s="51"/>
      <c r="F17" s="23"/>
    </row>
    <row r="18" spans="1:6" x14ac:dyDescent="0.25">
      <c r="A18" s="6"/>
      <c r="B18" s="43" t="s">
        <v>11</v>
      </c>
      <c r="C18" s="44"/>
      <c r="D18" s="44"/>
      <c r="E18" s="48"/>
      <c r="F18" s="11">
        <f>SUM(F$1:F17)</f>
        <v>0</v>
      </c>
    </row>
  </sheetData>
  <pageMargins left="0.7" right="0.7" top="0.75" bottom="0.75" header="0.3" footer="0.3"/>
  <pageSetup paperSize="9" scale="94" fitToHeight="0" orientation="portrait" horizontalDpi="4294967293" r:id="rId1"/>
  <headerFooter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8"/>
  <sheetViews>
    <sheetView zoomScaleNormal="100" zoomScaleSheetLayoutView="160" workbookViewId="0">
      <selection activeCell="F8" sqref="F8"/>
    </sheetView>
  </sheetViews>
  <sheetFormatPr defaultRowHeight="15" x14ac:dyDescent="0.25"/>
  <cols>
    <col min="1" max="1" width="9.140625" style="10"/>
    <col min="2" max="2" width="36" style="9" customWidth="1"/>
    <col min="3" max="4" width="10.7109375" customWidth="1"/>
    <col min="5" max="5" width="10.7109375" style="49" customWidth="1"/>
    <col min="6" max="6" width="12.7109375" style="12" customWidth="1"/>
  </cols>
  <sheetData>
    <row r="1" spans="1:6" x14ac:dyDescent="0.25">
      <c r="A1" s="4" t="s">
        <v>0</v>
      </c>
      <c r="B1" s="8" t="s">
        <v>1</v>
      </c>
      <c r="C1" s="3" t="s">
        <v>2</v>
      </c>
      <c r="D1" s="3" t="s">
        <v>3</v>
      </c>
      <c r="E1" s="45" t="s">
        <v>4</v>
      </c>
      <c r="F1" s="11" t="s">
        <v>5</v>
      </c>
    </row>
    <row r="2" spans="1:6" x14ac:dyDescent="0.25">
      <c r="A2" s="4">
        <v>5</v>
      </c>
      <c r="B2" s="8" t="s">
        <v>58</v>
      </c>
      <c r="C2" s="2"/>
      <c r="D2" s="2"/>
      <c r="E2" s="46"/>
      <c r="F2" s="5"/>
    </row>
    <row r="4" spans="1:6" ht="129.75" customHeight="1" x14ac:dyDescent="0.25">
      <c r="A4" s="6" t="s">
        <v>7</v>
      </c>
      <c r="B4" s="24" t="s">
        <v>59</v>
      </c>
      <c r="C4" s="2" t="s">
        <v>60</v>
      </c>
      <c r="D4" s="2">
        <v>4</v>
      </c>
      <c r="E4" s="47"/>
      <c r="F4" s="5">
        <f>E4*D4</f>
        <v>0</v>
      </c>
    </row>
    <row r="6" spans="1:6" ht="88.5" customHeight="1" x14ac:dyDescent="0.25">
      <c r="A6" s="6" t="s">
        <v>10</v>
      </c>
      <c r="B6" s="24" t="s">
        <v>66</v>
      </c>
      <c r="C6" s="2" t="s">
        <v>67</v>
      </c>
      <c r="D6" s="2">
        <v>1</v>
      </c>
      <c r="E6" s="47"/>
      <c r="F6" s="5">
        <f>E6*D6</f>
        <v>0</v>
      </c>
    </row>
    <row r="7" spans="1:6" x14ac:dyDescent="0.25">
      <c r="B7" s="7"/>
      <c r="C7" s="2"/>
      <c r="D7" s="2"/>
      <c r="E7" s="47"/>
      <c r="F7" s="5"/>
    </row>
    <row r="8" spans="1:6" x14ac:dyDescent="0.25">
      <c r="B8" s="43" t="s">
        <v>11</v>
      </c>
      <c r="C8" s="44"/>
      <c r="D8" s="44"/>
      <c r="E8" s="48"/>
      <c r="F8" s="11">
        <f>SUM(F$1:F7)</f>
        <v>0</v>
      </c>
    </row>
  </sheetData>
  <pageMargins left="0.7" right="0.7" top="0.75" bottom="0.75" header="0.3" footer="0.3"/>
  <pageSetup paperSize="9" scale="97" fitToHeight="0" orientation="portrait" horizontalDpi="4294967293" r:id="rId1"/>
  <headerFooter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5</vt:i4>
      </vt:variant>
    </vt:vector>
  </HeadingPairs>
  <TitlesOfParts>
    <vt:vector size="12" baseType="lpstr">
      <vt:lpstr>REKAPITULACIJA</vt:lpstr>
      <vt:lpstr>OPĆI UVJETI</vt:lpstr>
      <vt:lpstr>1. PRIPREMNI RADOVI</vt:lpstr>
      <vt:lpstr>2. RADOVI RUŠENJA I DEMONTAŽE</vt:lpstr>
      <vt:lpstr>3. ZEMLJANI RADOVI</vt:lpstr>
      <vt:lpstr>4. BETONSKI I ARMIRANOBETOSNKI </vt:lpstr>
      <vt:lpstr>5.MONTAŽERSKI RADOVI</vt:lpstr>
      <vt:lpstr>'1. PRIPREMNI RADOVI'!Ispis_naslova</vt:lpstr>
      <vt:lpstr>'2. RADOVI RUŠENJA I DEMONTAŽE'!Ispis_naslova</vt:lpstr>
      <vt:lpstr>'4. BETONSKI I ARMIRANOBETOSNKI '!Ispis_naslova</vt:lpstr>
      <vt:lpstr>'5.MONTAŽERSKI RADOVI'!Ispis_naslova</vt:lpstr>
      <vt:lpstr>REKAPITULACIJA!Ispis_naslova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toni</cp:lastModifiedBy>
  <cp:lastPrinted>2020-07-10T05:56:59Z</cp:lastPrinted>
  <dcterms:created xsi:type="dcterms:W3CDTF">2017-12-12T15:43:27Z</dcterms:created>
  <dcterms:modified xsi:type="dcterms:W3CDTF">2020-09-01T09:44:48Z</dcterms:modified>
</cp:coreProperties>
</file>